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4 Comptitive training Tools\"/>
    </mc:Choice>
  </mc:AlternateContent>
  <xr:revisionPtr revIDLastSave="0" documentId="8_{F881AE11-28ED-44CA-A057-8A3CF79015B7}" xr6:coauthVersionLast="34" xr6:coauthVersionMax="34" xr10:uidLastSave="{00000000-0000-0000-0000-000000000000}"/>
  <bookViews>
    <workbookView xWindow="4560" yWindow="345" windowWidth="14235" windowHeight="8955"/>
  </bookViews>
  <sheets>
    <sheet name="Sheet1" sheetId="1" r:id="rId1"/>
    <sheet name="Sheet2" sheetId="2" state="hidden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" l="1"/>
  <c r="F14" i="1"/>
  <c r="G31" i="1" s="1"/>
  <c r="G27" i="1"/>
  <c r="E11" i="1" s="1"/>
  <c r="G11" i="1" s="1"/>
  <c r="G12" i="1" s="1"/>
  <c r="G28" i="1" s="1"/>
  <c r="G29" i="1" s="1"/>
  <c r="G25" i="1"/>
  <c r="G26" i="1" s="1"/>
  <c r="F11" i="1"/>
  <c r="A33" i="1" l="1"/>
  <c r="A37" i="1" s="1"/>
</calcChain>
</file>

<file path=xl/sharedStrings.xml><?xml version="1.0" encoding="utf-8"?>
<sst xmlns="http://schemas.openxmlformats.org/spreadsheetml/2006/main" count="59" uniqueCount="37">
  <si>
    <t>Efficiency</t>
  </si>
  <si>
    <t>Choose Compressor Pressure</t>
  </si>
  <si>
    <t>CFM/BHP</t>
  </si>
  <si>
    <t>Enter Power Cost ($/kWh)</t>
  </si>
  <si>
    <t>$/CFM/Hr</t>
  </si>
  <si>
    <t>Choose Shift</t>
  </si>
  <si>
    <t>1 Shift / 5 Days</t>
  </si>
  <si>
    <t>2 Shift / 5 Days</t>
  </si>
  <si>
    <t>3 Shift / 5 Days</t>
  </si>
  <si>
    <t>3 Shift + Weekend</t>
  </si>
  <si>
    <t>3 Shift + Saturday</t>
  </si>
  <si>
    <t>Enter Time Off (Minutes)</t>
  </si>
  <si>
    <t>Enter Time On (Seconds)</t>
  </si>
  <si>
    <t>Percent Water Discharge</t>
  </si>
  <si>
    <t>CFM Loss</t>
  </si>
  <si>
    <t>1/32</t>
  </si>
  <si>
    <t>1/16</t>
  </si>
  <si>
    <t>CFM</t>
  </si>
  <si>
    <t>Total Cost/Year</t>
  </si>
  <si>
    <t>1/8</t>
  </si>
  <si>
    <t>3/16</t>
  </si>
  <si>
    <t>1/4</t>
  </si>
  <si>
    <t>3/8</t>
  </si>
  <si>
    <t>1/2</t>
  </si>
  <si>
    <t>CFM @ Press</t>
  </si>
  <si>
    <t>Hrs/Year</t>
  </si>
  <si>
    <t>Timer Drain Loss Calculator</t>
  </si>
  <si>
    <t>Enter Cost of Zero Air Loss Drain</t>
  </si>
  <si>
    <t>Payback (Months)</t>
  </si>
  <si>
    <t>Times/Year</t>
  </si>
  <si>
    <t>at</t>
  </si>
  <si>
    <t>total seconds</t>
  </si>
  <si>
    <t>total hours</t>
  </si>
  <si>
    <t>Choose Drain Orifice</t>
  </si>
  <si>
    <t>Draining Hrs/year</t>
  </si>
  <si>
    <t>Air Drain Hrs</t>
  </si>
  <si>
    <t>Change Yellow fields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</si>
</sst>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&quot; PSIG&quot;"/>
    <numFmt numFmtId="165" formatCode="&quot;$&quot;0.###&quot; / kWh&quot;"/>
    <numFmt numFmtId="166" formatCode="&quot;$&quot;#,##0.00000"/>
    <numFmt numFmtId="167" formatCode="##&quot; Sec&quot;"/>
    <numFmt numFmtId="168" formatCode="&quot;$&quot;#,##0.00"/>
    <numFmt numFmtId="169" formatCode="0.0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" fontId="0" fillId="0" borderId="0" xfId="0" applyNumberFormat="1"/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6" fontId="0" fillId="0" borderId="0" xfId="0" applyNumberFormat="1" applyAlignment="1" applyProtection="1">
      <alignment horizontal="center"/>
      <protection hidden="1"/>
    </xf>
    <xf numFmtId="17" fontId="0" fillId="0" borderId="0" xfId="0" quotePrefix="1" applyNumberFormat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8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9" fontId="3" fillId="3" borderId="0" xfId="0" applyNumberFormat="1" applyFont="1" applyFill="1" applyAlignment="1" applyProtection="1">
      <alignment horizontal="center"/>
      <protection hidden="1"/>
    </xf>
    <xf numFmtId="168" fontId="3" fillId="3" borderId="0" xfId="0" applyNumberFormat="1" applyFont="1" applyFill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67" fontId="0" fillId="0" borderId="3" xfId="0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3" borderId="4" xfId="0" applyFill="1" applyBorder="1" applyProtection="1">
      <protection hidden="1"/>
    </xf>
    <xf numFmtId="0" fontId="0" fillId="0" borderId="7" xfId="0" applyBorder="1" applyProtection="1">
      <protection hidden="1"/>
    </xf>
    <xf numFmtId="166" fontId="0" fillId="3" borderId="8" xfId="0" applyNumberFormat="1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0" borderId="8" xfId="0" applyNumberForma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168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topLeftCell="A23" workbookViewId="0">
      <selection activeCell="A25" sqref="A25"/>
    </sheetView>
  </sheetViews>
  <sheetFormatPr defaultRowHeight="15" x14ac:dyDescent="0.25"/>
  <cols>
    <col min="1" max="1" width="18.140625" bestFit="1" customWidth="1"/>
    <col min="5" max="5" width="11" bestFit="1" customWidth="1"/>
    <col min="6" max="6" width="16.5703125" bestFit="1" customWidth="1"/>
    <col min="7" max="7" width="12.42578125" bestFit="1" customWidth="1"/>
    <col min="8" max="8" width="10.140625" bestFit="1" customWidth="1"/>
  </cols>
  <sheetData>
    <row r="1" spans="1:8" hidden="1" x14ac:dyDescent="0.25">
      <c r="A1" s="4">
        <v>100</v>
      </c>
      <c r="B1" s="5"/>
      <c r="C1" s="5"/>
      <c r="D1" s="5"/>
      <c r="E1" s="5"/>
      <c r="F1" s="5"/>
      <c r="G1" s="5"/>
      <c r="H1" s="5"/>
    </row>
    <row r="2" spans="1:8" hidden="1" x14ac:dyDescent="0.25">
      <c r="A2" s="4">
        <v>125</v>
      </c>
      <c r="B2" s="5"/>
      <c r="C2" s="5"/>
      <c r="D2" s="5"/>
      <c r="E2" s="5"/>
      <c r="F2" s="5"/>
      <c r="G2" s="5"/>
      <c r="H2" s="5"/>
    </row>
    <row r="3" spans="1:8" hidden="1" x14ac:dyDescent="0.25">
      <c r="A3" s="4"/>
      <c r="B3" s="5"/>
      <c r="C3" s="5"/>
      <c r="D3" s="5"/>
      <c r="E3" s="5"/>
      <c r="F3" s="5"/>
      <c r="G3" s="5"/>
      <c r="H3" s="5"/>
    </row>
    <row r="4" spans="1:8" hidden="1" x14ac:dyDescent="0.25">
      <c r="A4" s="6" t="s">
        <v>6</v>
      </c>
      <c r="B4" s="5"/>
      <c r="C4" s="5"/>
      <c r="D4" s="5"/>
      <c r="E4" s="5"/>
      <c r="F4" s="5"/>
      <c r="G4" s="5"/>
      <c r="H4" s="5"/>
    </row>
    <row r="5" spans="1:8" hidden="1" x14ac:dyDescent="0.25">
      <c r="A5" s="4" t="s">
        <v>7</v>
      </c>
      <c r="B5" s="5"/>
      <c r="C5" s="5"/>
      <c r="D5" s="5"/>
      <c r="E5" s="5"/>
      <c r="F5" s="5"/>
      <c r="G5" s="5"/>
      <c r="H5" s="5"/>
    </row>
    <row r="6" spans="1:8" hidden="1" x14ac:dyDescent="0.25">
      <c r="A6" s="4" t="s">
        <v>8</v>
      </c>
      <c r="B6" s="5"/>
      <c r="C6" s="5"/>
      <c r="D6" s="5"/>
      <c r="E6" s="5"/>
      <c r="F6" s="5"/>
      <c r="G6" s="5"/>
      <c r="H6" s="5"/>
    </row>
    <row r="7" spans="1:8" hidden="1" x14ac:dyDescent="0.25">
      <c r="A7" s="4" t="s">
        <v>10</v>
      </c>
      <c r="B7" s="5"/>
      <c r="C7" s="5"/>
      <c r="D7" s="5"/>
      <c r="E7" s="5"/>
      <c r="F7" s="5"/>
      <c r="G7" s="5"/>
      <c r="H7" s="5"/>
    </row>
    <row r="8" spans="1:8" hidden="1" x14ac:dyDescent="0.25">
      <c r="A8" s="4" t="s">
        <v>9</v>
      </c>
      <c r="B8" s="5"/>
      <c r="C8" s="5"/>
      <c r="D8" s="5"/>
      <c r="E8" s="5"/>
      <c r="F8" s="5"/>
      <c r="G8" s="5"/>
      <c r="H8" s="5"/>
    </row>
    <row r="9" spans="1:8" hidden="1" x14ac:dyDescent="0.25">
      <c r="A9" s="4"/>
      <c r="B9" s="5"/>
      <c r="C9" s="5"/>
      <c r="D9" s="5"/>
      <c r="E9" s="5"/>
      <c r="F9" s="5"/>
      <c r="G9" s="5"/>
      <c r="H9" s="5"/>
    </row>
    <row r="10" spans="1:8" hidden="1" x14ac:dyDescent="0.25">
      <c r="A10" s="7" t="s">
        <v>15</v>
      </c>
      <c r="B10" s="5"/>
      <c r="C10" s="5"/>
      <c r="D10" s="5"/>
      <c r="E10" s="20" t="s">
        <v>29</v>
      </c>
      <c r="F10" s="20" t="s">
        <v>30</v>
      </c>
      <c r="G10" s="20" t="s">
        <v>31</v>
      </c>
      <c r="H10" s="5"/>
    </row>
    <row r="11" spans="1:8" hidden="1" x14ac:dyDescent="0.25">
      <c r="A11" s="8" t="s">
        <v>16</v>
      </c>
      <c r="B11" s="5"/>
      <c r="C11" s="5"/>
      <c r="D11" s="5"/>
      <c r="E11" s="22">
        <f>60/A28*G27</f>
        <v>74880</v>
      </c>
      <c r="F11" s="21">
        <f>A29</f>
        <v>5</v>
      </c>
      <c r="G11" s="22">
        <f>E11*F11</f>
        <v>374400</v>
      </c>
      <c r="H11" s="5"/>
    </row>
    <row r="12" spans="1:8" hidden="1" x14ac:dyDescent="0.25">
      <c r="A12" s="8" t="s">
        <v>19</v>
      </c>
      <c r="B12" s="5"/>
      <c r="C12" s="5"/>
      <c r="D12" s="5"/>
      <c r="E12" s="5"/>
      <c r="F12" s="5"/>
      <c r="G12" s="20">
        <f>G11/60/60</f>
        <v>104</v>
      </c>
      <c r="H12" s="5"/>
    </row>
    <row r="13" spans="1:8" hidden="1" x14ac:dyDescent="0.25">
      <c r="A13" s="8" t="s">
        <v>20</v>
      </c>
      <c r="B13" s="5"/>
      <c r="C13" s="5"/>
      <c r="D13" s="5"/>
      <c r="E13" s="5"/>
      <c r="F13" s="5"/>
      <c r="G13" s="22" t="s">
        <v>32</v>
      </c>
      <c r="H13" s="5"/>
    </row>
    <row r="14" spans="1:8" hidden="1" x14ac:dyDescent="0.25">
      <c r="A14" s="8" t="s">
        <v>21</v>
      </c>
      <c r="B14" s="5"/>
      <c r="C14" s="5"/>
      <c r="D14" s="5"/>
      <c r="E14" s="34" t="s">
        <v>17</v>
      </c>
      <c r="F14" s="23">
        <f>IF(A25=100,INDEX(Sheet2!B8:C14,MATCH(A31,Sheet2!B8:B14,0),2),0)</f>
        <v>0</v>
      </c>
      <c r="G14" s="5"/>
      <c r="H14" s="5"/>
    </row>
    <row r="15" spans="1:8" hidden="1" x14ac:dyDescent="0.25">
      <c r="A15" s="8" t="s">
        <v>22</v>
      </c>
      <c r="B15" s="5"/>
      <c r="C15" s="5"/>
      <c r="D15" s="5"/>
      <c r="E15" s="35"/>
      <c r="F15" s="24">
        <f>IF(A25=125,INDEX(Sheet2!B17:C23,MATCH(A31,Sheet2!B17:B23,0),2),0)</f>
        <v>351.28</v>
      </c>
      <c r="G15" s="5"/>
      <c r="H15" s="5"/>
    </row>
    <row r="16" spans="1:8" hidden="1" x14ac:dyDescent="0.25">
      <c r="A16" s="8" t="s">
        <v>23</v>
      </c>
      <c r="B16" s="5"/>
      <c r="C16" s="5"/>
      <c r="D16" s="5"/>
      <c r="E16" s="5"/>
      <c r="F16" s="5"/>
      <c r="G16" s="5"/>
      <c r="H16" s="5"/>
    </row>
    <row r="17" spans="1:8" hidden="1" x14ac:dyDescent="0.25">
      <c r="A17" s="5"/>
      <c r="B17" s="5"/>
      <c r="C17" s="5"/>
      <c r="D17" s="5"/>
      <c r="E17" s="5"/>
      <c r="F17" s="5"/>
      <c r="G17" s="5"/>
      <c r="H17" s="5"/>
    </row>
    <row r="18" spans="1:8" hidden="1" x14ac:dyDescent="0.25">
      <c r="A18" s="5"/>
      <c r="B18" s="5"/>
      <c r="C18" s="5"/>
      <c r="D18" s="5"/>
      <c r="E18" s="5"/>
      <c r="F18" s="5"/>
      <c r="G18" s="5"/>
      <c r="H18" s="5"/>
    </row>
    <row r="19" spans="1:8" hidden="1" x14ac:dyDescent="0.25">
      <c r="A19" s="5"/>
      <c r="B19" s="5"/>
      <c r="C19" s="5"/>
      <c r="D19" s="5"/>
      <c r="E19" s="5"/>
      <c r="F19" s="5"/>
      <c r="G19" s="5"/>
      <c r="H19" s="5"/>
    </row>
    <row r="20" spans="1:8" hidden="1" x14ac:dyDescent="0.25">
      <c r="A20" s="5"/>
      <c r="B20" s="5"/>
      <c r="C20" s="5"/>
      <c r="D20" s="5"/>
      <c r="E20" s="5"/>
      <c r="F20" s="5"/>
      <c r="G20" s="5"/>
      <c r="H20" s="5"/>
    </row>
    <row r="21" spans="1:8" hidden="1" x14ac:dyDescent="0.25">
      <c r="A21" s="5"/>
      <c r="B21" s="5"/>
      <c r="C21" s="5"/>
      <c r="D21" s="5"/>
      <c r="E21" s="5"/>
      <c r="F21" s="5"/>
      <c r="G21" s="5"/>
      <c r="H21" s="5"/>
    </row>
    <row r="22" spans="1:8" hidden="1" x14ac:dyDescent="0.25">
      <c r="A22" s="5"/>
      <c r="B22" s="5"/>
      <c r="C22" s="5"/>
      <c r="D22" s="5"/>
      <c r="E22" s="5"/>
      <c r="F22" s="5"/>
      <c r="G22" s="5"/>
      <c r="H22" s="5"/>
    </row>
    <row r="23" spans="1:8" ht="26.25" x14ac:dyDescent="0.4">
      <c r="A23" s="9" t="s">
        <v>26</v>
      </c>
      <c r="B23" s="5"/>
      <c r="C23" s="5"/>
      <c r="D23" s="5"/>
      <c r="E23" s="5" t="s">
        <v>36</v>
      </c>
      <c r="F23" s="5"/>
      <c r="G23" s="5"/>
      <c r="H23" s="5"/>
    </row>
    <row r="24" spans="1:8" x14ac:dyDescent="0.25">
      <c r="A24" s="5"/>
      <c r="B24" s="5"/>
      <c r="C24" s="5"/>
      <c r="D24" s="5"/>
      <c r="E24" s="5"/>
      <c r="F24" s="5"/>
      <c r="G24" s="5"/>
      <c r="H24" s="5"/>
    </row>
    <row r="25" spans="1:8" x14ac:dyDescent="0.25">
      <c r="A25" s="13">
        <v>125</v>
      </c>
      <c r="B25" s="5"/>
      <c r="C25" s="5" t="s">
        <v>1</v>
      </c>
      <c r="D25" s="5"/>
      <c r="E25" s="5"/>
      <c r="F25" s="25" t="s">
        <v>2</v>
      </c>
      <c r="G25" s="26">
        <f>INDEX(Sheet2!A2:B3,MATCH(Sheet1!A25,Sheet2!A2:A3,0),2)</f>
        <v>3.5</v>
      </c>
    </row>
    <row r="26" spans="1:8" x14ac:dyDescent="0.25">
      <c r="A26" s="14">
        <v>7.0000000000000007E-2</v>
      </c>
      <c r="B26" s="5"/>
      <c r="C26" s="5" t="s">
        <v>3</v>
      </c>
      <c r="D26" s="5"/>
      <c r="E26" s="5"/>
      <c r="F26" s="27" t="s">
        <v>4</v>
      </c>
      <c r="G26" s="28">
        <f>1/G25*0.746*A26/0.92</f>
        <v>1.6217391304347826E-2</v>
      </c>
    </row>
    <row r="27" spans="1:8" x14ac:dyDescent="0.25">
      <c r="A27" s="15" t="s">
        <v>8</v>
      </c>
      <c r="B27" s="5"/>
      <c r="C27" s="5" t="s">
        <v>5</v>
      </c>
      <c r="D27" s="5"/>
      <c r="E27" s="5"/>
      <c r="F27" s="27" t="s">
        <v>25</v>
      </c>
      <c r="G27" s="29">
        <f>INDEX(Sheet2!E1:F5,MATCH(Sheet1!A27,Sheet2!E1:E5,0),2)</f>
        <v>6240</v>
      </c>
    </row>
    <row r="28" spans="1:8" x14ac:dyDescent="0.25">
      <c r="A28" s="17">
        <v>5</v>
      </c>
      <c r="B28" s="5"/>
      <c r="C28" s="5" t="s">
        <v>11</v>
      </c>
      <c r="D28" s="5"/>
      <c r="E28" s="5"/>
      <c r="F28" s="27" t="s">
        <v>34</v>
      </c>
      <c r="G28" s="30">
        <f>G12</f>
        <v>104</v>
      </c>
    </row>
    <row r="29" spans="1:8" x14ac:dyDescent="0.25">
      <c r="A29" s="17">
        <v>5</v>
      </c>
      <c r="B29" s="5"/>
      <c r="C29" s="5" t="s">
        <v>12</v>
      </c>
      <c r="D29" s="5"/>
      <c r="E29" s="5"/>
      <c r="F29" s="27" t="s">
        <v>35</v>
      </c>
      <c r="G29" s="30">
        <f>G28*(100%-A30)</f>
        <v>93.600000000000009</v>
      </c>
    </row>
    <row r="30" spans="1:8" x14ac:dyDescent="0.25">
      <c r="A30" s="16">
        <v>0.1</v>
      </c>
      <c r="B30" s="5"/>
      <c r="C30" s="5" t="s">
        <v>13</v>
      </c>
      <c r="D30" s="5"/>
      <c r="E30" s="5"/>
      <c r="F30" s="27"/>
      <c r="G30" s="31"/>
    </row>
    <row r="31" spans="1:8" x14ac:dyDescent="0.25">
      <c r="A31" s="15" t="s">
        <v>22</v>
      </c>
      <c r="B31" s="5"/>
      <c r="C31" s="5" t="s">
        <v>33</v>
      </c>
      <c r="D31" s="5"/>
      <c r="E31" s="5"/>
      <c r="F31" s="32" t="s">
        <v>24</v>
      </c>
      <c r="G31" s="24">
        <f>F14+F15</f>
        <v>351.28</v>
      </c>
    </row>
    <row r="32" spans="1:8" x14ac:dyDescent="0.25">
      <c r="A32" s="5"/>
      <c r="B32" s="5"/>
      <c r="C32" s="5"/>
      <c r="D32" s="5"/>
      <c r="E32" s="5"/>
      <c r="F32" s="5"/>
      <c r="G32" s="5"/>
      <c r="H32" s="10"/>
    </row>
    <row r="33" spans="1:8" ht="21" x14ac:dyDescent="0.35">
      <c r="A33" s="19">
        <f>G26*G29*G31</f>
        <v>533.22471234782608</v>
      </c>
      <c r="B33" s="11"/>
      <c r="C33" s="12" t="s">
        <v>18</v>
      </c>
      <c r="D33" s="5"/>
      <c r="E33" s="5"/>
      <c r="F33" s="5"/>
      <c r="G33" s="5"/>
      <c r="H33" s="5"/>
    </row>
    <row r="34" spans="1:8" x14ac:dyDescent="0.25">
      <c r="A34" s="5"/>
      <c r="B34" s="5"/>
      <c r="C34" s="5"/>
      <c r="D34" s="5"/>
      <c r="E34" s="5"/>
      <c r="F34" s="5"/>
      <c r="G34" s="5"/>
      <c r="H34" s="5"/>
    </row>
    <row r="35" spans="1:8" x14ac:dyDescent="0.25">
      <c r="A35" s="33">
        <v>501</v>
      </c>
      <c r="B35" s="5"/>
      <c r="C35" s="5" t="s">
        <v>27</v>
      </c>
      <c r="D35" s="5"/>
      <c r="E35" s="5"/>
      <c r="F35" s="5"/>
      <c r="G35" s="5"/>
      <c r="H35" s="5"/>
    </row>
    <row r="37" spans="1:8" ht="21" x14ac:dyDescent="0.35">
      <c r="A37" s="18">
        <f>A35/(A33/12)</f>
        <v>11.274796274030022</v>
      </c>
      <c r="B37" s="11"/>
      <c r="C37" s="12" t="s">
        <v>28</v>
      </c>
    </row>
  </sheetData>
  <sheetProtection sheet="1" objects="1" scenarios="1"/>
  <mergeCells count="1">
    <mergeCell ref="E14:E15"/>
  </mergeCells>
  <dataValidations count="5">
    <dataValidation type="list" showInputMessage="1" showErrorMessage="1" sqref="A25">
      <formula1>$A$1:$A$2</formula1>
    </dataValidation>
    <dataValidation type="list" showInputMessage="1" showErrorMessage="1" sqref="A27">
      <formula1>$A$4:$A$8</formula1>
    </dataValidation>
    <dataValidation type="whole" allowBlank="1" showInputMessage="1" showErrorMessage="1" errorTitle="Stop" error="Between 1-10" sqref="A29">
      <formula1>1</formula1>
      <formula2>10</formula2>
    </dataValidation>
    <dataValidation type="decimal" allowBlank="1" showInputMessage="1" showErrorMessage="1" errorTitle="Stop" error="Between 0-60" sqref="A28">
      <formula1>0</formula1>
      <formula2>60</formula2>
    </dataValidation>
    <dataValidation type="list" showInputMessage="1" showErrorMessage="1" sqref="A31">
      <formula1>$A$10:$A$16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4" sqref="B4"/>
    </sheetView>
  </sheetViews>
  <sheetFormatPr defaultRowHeight="15" x14ac:dyDescent="0.25"/>
  <cols>
    <col min="1" max="1" width="11.5703125" bestFit="1" customWidth="1"/>
  </cols>
  <sheetData>
    <row r="1" spans="1:6" x14ac:dyDescent="0.25">
      <c r="A1" t="s">
        <v>0</v>
      </c>
      <c r="E1" s="1" t="s">
        <v>6</v>
      </c>
      <c r="F1">
        <v>2080</v>
      </c>
    </row>
    <row r="2" spans="1:6" x14ac:dyDescent="0.25">
      <c r="A2">
        <v>100</v>
      </c>
      <c r="B2">
        <v>4</v>
      </c>
      <c r="E2" t="s">
        <v>7</v>
      </c>
      <c r="F2">
        <v>4160</v>
      </c>
    </row>
    <row r="3" spans="1:6" x14ac:dyDescent="0.25">
      <c r="A3">
        <v>125</v>
      </c>
      <c r="B3">
        <v>3.5</v>
      </c>
      <c r="E3" t="s">
        <v>8</v>
      </c>
      <c r="F3">
        <v>6240</v>
      </c>
    </row>
    <row r="4" spans="1:6" x14ac:dyDescent="0.25">
      <c r="E4" t="s">
        <v>10</v>
      </c>
      <c r="F4">
        <v>7488</v>
      </c>
    </row>
    <row r="5" spans="1:6" x14ac:dyDescent="0.25">
      <c r="E5" t="s">
        <v>9</v>
      </c>
      <c r="F5">
        <v>8760</v>
      </c>
    </row>
    <row r="7" spans="1:6" x14ac:dyDescent="0.25">
      <c r="A7" t="s">
        <v>14</v>
      </c>
    </row>
    <row r="8" spans="1:6" x14ac:dyDescent="0.25">
      <c r="A8">
        <v>100</v>
      </c>
      <c r="B8" s="2" t="s">
        <v>15</v>
      </c>
      <c r="C8">
        <v>1.43</v>
      </c>
    </row>
    <row r="9" spans="1:6" x14ac:dyDescent="0.25">
      <c r="A9">
        <v>100</v>
      </c>
      <c r="B9" s="3" t="s">
        <v>16</v>
      </c>
      <c r="C9">
        <v>5.74</v>
      </c>
    </row>
    <row r="10" spans="1:6" x14ac:dyDescent="0.25">
      <c r="A10">
        <v>100</v>
      </c>
      <c r="B10" s="3" t="s">
        <v>19</v>
      </c>
      <c r="C10">
        <v>22.94</v>
      </c>
    </row>
    <row r="11" spans="1:6" x14ac:dyDescent="0.25">
      <c r="A11">
        <v>100</v>
      </c>
      <c r="B11" s="3" t="s">
        <v>20</v>
      </c>
      <c r="C11">
        <v>51.62</v>
      </c>
    </row>
    <row r="12" spans="1:6" x14ac:dyDescent="0.25">
      <c r="A12">
        <v>100</v>
      </c>
      <c r="B12" s="3" t="s">
        <v>21</v>
      </c>
      <c r="C12">
        <v>91.76</v>
      </c>
    </row>
    <row r="13" spans="1:6" x14ac:dyDescent="0.25">
      <c r="A13">
        <v>100</v>
      </c>
      <c r="B13" s="3" t="s">
        <v>22</v>
      </c>
      <c r="C13">
        <v>281.02</v>
      </c>
    </row>
    <row r="14" spans="1:6" x14ac:dyDescent="0.25">
      <c r="A14">
        <v>100</v>
      </c>
      <c r="B14" s="3" t="s">
        <v>23</v>
      </c>
      <c r="C14">
        <v>367.05</v>
      </c>
    </row>
    <row r="16" spans="1:6" x14ac:dyDescent="0.25">
      <c r="A16" t="s">
        <v>14</v>
      </c>
    </row>
    <row r="17" spans="1:3" x14ac:dyDescent="0.25">
      <c r="A17">
        <v>125</v>
      </c>
      <c r="B17" s="2" t="s">
        <v>15</v>
      </c>
      <c r="C17">
        <v>1.79</v>
      </c>
    </row>
    <row r="18" spans="1:3" x14ac:dyDescent="0.25">
      <c r="A18">
        <v>125</v>
      </c>
      <c r="B18" s="3" t="s">
        <v>16</v>
      </c>
      <c r="C18">
        <v>7.17</v>
      </c>
    </row>
    <row r="19" spans="1:3" x14ac:dyDescent="0.25">
      <c r="A19">
        <v>125</v>
      </c>
      <c r="B19" s="3" t="s">
        <v>19</v>
      </c>
      <c r="C19">
        <v>28.68</v>
      </c>
    </row>
    <row r="20" spans="1:3" x14ac:dyDescent="0.25">
      <c r="A20">
        <v>125</v>
      </c>
      <c r="B20" s="3" t="s">
        <v>20</v>
      </c>
      <c r="C20">
        <v>64.52</v>
      </c>
    </row>
    <row r="21" spans="1:3" x14ac:dyDescent="0.25">
      <c r="A21">
        <v>125</v>
      </c>
      <c r="B21" s="3" t="s">
        <v>21</v>
      </c>
      <c r="C21">
        <v>114.7</v>
      </c>
    </row>
    <row r="22" spans="1:3" x14ac:dyDescent="0.25">
      <c r="A22">
        <v>125</v>
      </c>
      <c r="B22" s="3" t="s">
        <v>22</v>
      </c>
      <c r="C22">
        <v>351.28</v>
      </c>
    </row>
    <row r="23" spans="1:3" x14ac:dyDescent="0.25">
      <c r="A23">
        <v>125</v>
      </c>
      <c r="B23" s="3" t="s">
        <v>23</v>
      </c>
      <c r="C23">
        <v>458.81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 Timer Drain Losses</dc:title>
  <dc:creator>Steve Briscoe / IAC</dc:creator>
  <cp:lastModifiedBy>Jeremy Theis</cp:lastModifiedBy>
  <cp:lastPrinted>2010-02-20T17:33:58Z</cp:lastPrinted>
  <dcterms:created xsi:type="dcterms:W3CDTF">2010-02-19T20:48:49Z</dcterms:created>
  <dcterms:modified xsi:type="dcterms:W3CDTF">2018-09-07T17:58:38Z</dcterms:modified>
</cp:coreProperties>
</file>